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7" i="1" l="1"/>
  <c r="B26" i="1"/>
  <c r="B8" i="1" l="1"/>
  <c r="B22" i="1"/>
  <c r="B23" i="1" l="1"/>
  <c r="B29" i="1" l="1"/>
</calcChain>
</file>

<file path=xl/sharedStrings.xml><?xml version="1.0" encoding="utf-8"?>
<sst xmlns="http://schemas.openxmlformats.org/spreadsheetml/2006/main" count="32" uniqueCount="31">
  <si>
    <t>Savings amounts</t>
  </si>
  <si>
    <t xml:space="preserve"> Payment</t>
  </si>
  <si>
    <t xml:space="preserve"> Qualified dividend return</t>
  </si>
  <si>
    <t xml:space="preserve"> Capital gain return</t>
  </si>
  <si>
    <t xml:space="preserve"> Ordinary income return</t>
  </si>
  <si>
    <t>Years</t>
  </si>
  <si>
    <t xml:space="preserve"> Accumulation years</t>
  </si>
  <si>
    <t>Tax Rates</t>
  </si>
  <si>
    <t xml:space="preserve"> Decumulation years</t>
  </si>
  <si>
    <t xml:space="preserve"> Ordinary rate at contribution</t>
  </si>
  <si>
    <t xml:space="preserve"> Ordinary rate at withdrawal</t>
  </si>
  <si>
    <t xml:space="preserve">  Future value at retirement</t>
  </si>
  <si>
    <t xml:space="preserve">  Retirement after-tax draw</t>
  </si>
  <si>
    <t xml:space="preserve"> Preferred rate at withdrawal</t>
  </si>
  <si>
    <t>Future value amounts</t>
  </si>
  <si>
    <t xml:space="preserve"> Tax-deferred amounts</t>
  </si>
  <si>
    <t>First year difference in income</t>
  </si>
  <si>
    <t>Instructions</t>
  </si>
  <si>
    <t xml:space="preserve"> Taxable amounts</t>
  </si>
  <si>
    <t xml:space="preserve">  Future value of taxable</t>
  </si>
  <si>
    <t>&lt;--Enter the pretax amount you have to save. (If saving into tax deferred, worksheet assumes entire balance saved, otherwise, only after taxes amount saved.)</t>
  </si>
  <si>
    <t>&lt;--Estimate the percentage of return from qualified dividends</t>
  </si>
  <si>
    <t>&lt;--Enter the percentage of the return from long-term capital gains</t>
  </si>
  <si>
    <t>&lt;--Enter the percentage of the return that represents ordinary income such as short-term capital gains, interest income and nonqualified dividends.</t>
  </si>
  <si>
    <t>&lt;--Enter the number of years you'll save the amount shown in B10</t>
  </si>
  <si>
    <t>&lt;--Enter the number of years you'll draw down your accumulated savings</t>
  </si>
  <si>
    <t>&lt;--Enter the ordinary tax rate you'll pay on the amount of income shown in cell B2.</t>
  </si>
  <si>
    <t>&lt;--Enter the ordinary tax rate you'll pay on the amount of withdrawal shown in cell B22.</t>
  </si>
  <si>
    <t>&lt;--Enter the preferential  tax rate you'll pay on the amount of preferred income included in cell B26.</t>
  </si>
  <si>
    <t>Real rate of return components</t>
  </si>
  <si>
    <t xml:space="preserve"> Real rate of return over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</si>
</sst>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0" fontId="0" fillId="2" borderId="0" xfId="0" applyFill="1"/>
    <xf numFmtId="10" fontId="0" fillId="2" borderId="0" xfId="2" applyNumberFormat="1" applyFont="1" applyFill="1"/>
    <xf numFmtId="9" fontId="0" fillId="2" borderId="0" xfId="2" applyFont="1" applyFill="1"/>
    <xf numFmtId="10" fontId="0" fillId="3" borderId="0" xfId="2" applyNumberFormat="1" applyFont="1" applyFill="1"/>
    <xf numFmtId="164" fontId="2" fillId="3" borderId="1" xfId="1" applyNumberFormat="1" applyFont="1" applyFill="1" applyBorder="1"/>
    <xf numFmtId="164" fontId="0" fillId="3" borderId="0" xfId="1" applyNumberFormat="1" applyFont="1" applyFill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B18" sqref="B18"/>
    </sheetView>
  </sheetViews>
  <sheetFormatPr defaultRowHeight="15" x14ac:dyDescent="0.25"/>
  <cols>
    <col min="1" max="1" width="27.7109375" bestFit="1" customWidth="1"/>
    <col min="2" max="2" width="16.7109375" customWidth="1"/>
    <col min="5" max="5" width="10.5703125" bestFit="1" customWidth="1"/>
  </cols>
  <sheetData>
    <row r="1" spans="1:4" x14ac:dyDescent="0.25">
      <c r="A1" t="s">
        <v>0</v>
      </c>
      <c r="D1" t="s">
        <v>17</v>
      </c>
    </row>
    <row r="2" spans="1:4" x14ac:dyDescent="0.25">
      <c r="A2" t="s">
        <v>1</v>
      </c>
      <c r="B2" s="4">
        <v>18000</v>
      </c>
      <c r="D2" t="s">
        <v>20</v>
      </c>
    </row>
    <row r="4" spans="1:4" x14ac:dyDescent="0.25">
      <c r="A4" t="s">
        <v>29</v>
      </c>
    </row>
    <row r="5" spans="1:4" x14ac:dyDescent="0.25">
      <c r="A5" t="s">
        <v>2</v>
      </c>
      <c r="B5" s="5">
        <v>0.02</v>
      </c>
      <c r="D5" t="s">
        <v>21</v>
      </c>
    </row>
    <row r="6" spans="1:4" x14ac:dyDescent="0.25">
      <c r="A6" t="s">
        <v>3</v>
      </c>
      <c r="B6" s="5">
        <v>0.03</v>
      </c>
      <c r="D6" t="s">
        <v>22</v>
      </c>
    </row>
    <row r="7" spans="1:4" x14ac:dyDescent="0.25">
      <c r="A7" t="s">
        <v>4</v>
      </c>
      <c r="B7" s="5">
        <v>0</v>
      </c>
      <c r="D7" t="s">
        <v>23</v>
      </c>
    </row>
    <row r="8" spans="1:4" x14ac:dyDescent="0.25">
      <c r="A8" t="s">
        <v>30</v>
      </c>
      <c r="B8" s="7">
        <f>SUM(B5:B7)</f>
        <v>0.05</v>
      </c>
    </row>
    <row r="9" spans="1:4" x14ac:dyDescent="0.25">
      <c r="B9" s="3"/>
    </row>
    <row r="10" spans="1:4" x14ac:dyDescent="0.25">
      <c r="A10" t="s">
        <v>5</v>
      </c>
    </row>
    <row r="11" spans="1:4" x14ac:dyDescent="0.25">
      <c r="A11" t="s">
        <v>6</v>
      </c>
      <c r="B11" s="4">
        <v>30</v>
      </c>
      <c r="D11" t="s">
        <v>24</v>
      </c>
    </row>
    <row r="12" spans="1:4" x14ac:dyDescent="0.25">
      <c r="A12" t="s">
        <v>8</v>
      </c>
      <c r="B12" s="4">
        <v>30</v>
      </c>
      <c r="D12" t="s">
        <v>25</v>
      </c>
    </row>
    <row r="14" spans="1:4" x14ac:dyDescent="0.25">
      <c r="A14" t="s">
        <v>7</v>
      </c>
    </row>
    <row r="15" spans="1:4" x14ac:dyDescent="0.25">
      <c r="A15" t="s">
        <v>9</v>
      </c>
      <c r="B15" s="6">
        <v>0.25</v>
      </c>
      <c r="D15" t="s">
        <v>26</v>
      </c>
    </row>
    <row r="16" spans="1:4" x14ac:dyDescent="0.25">
      <c r="A16" t="s">
        <v>10</v>
      </c>
      <c r="B16" s="6">
        <v>0.15</v>
      </c>
      <c r="D16" t="s">
        <v>27</v>
      </c>
    </row>
    <row r="17" spans="1:5" x14ac:dyDescent="0.25">
      <c r="A17" t="s">
        <v>13</v>
      </c>
      <c r="B17" s="6">
        <v>0</v>
      </c>
      <c r="D17" t="s">
        <v>28</v>
      </c>
    </row>
    <row r="18" spans="1:5" x14ac:dyDescent="0.25">
      <c r="B18" s="2"/>
    </row>
    <row r="19" spans="1:5" x14ac:dyDescent="0.25">
      <c r="A19" t="s">
        <v>14</v>
      </c>
    </row>
    <row r="21" spans="1:5" x14ac:dyDescent="0.25">
      <c r="A21" t="s">
        <v>15</v>
      </c>
    </row>
    <row r="22" spans="1:5" x14ac:dyDescent="0.25">
      <c r="A22" t="s">
        <v>11</v>
      </c>
      <c r="B22" s="9">
        <f>FV(B5+B6+B7,B11,-B2)</f>
        <v>1195899.2550542385</v>
      </c>
    </row>
    <row r="23" spans="1:5" x14ac:dyDescent="0.25">
      <c r="A23" t="s">
        <v>12</v>
      </c>
      <c r="B23" s="9">
        <f>PMT(B5+B6+B7,B12,-B22)*(1-B16)</f>
        <v>66125.718339805127</v>
      </c>
      <c r="E23" s="10"/>
    </row>
    <row r="24" spans="1:5" x14ac:dyDescent="0.25">
      <c r="B24" s="1"/>
    </row>
    <row r="25" spans="1:5" x14ac:dyDescent="0.25">
      <c r="A25" t="s">
        <v>18</v>
      </c>
      <c r="B25" s="1"/>
    </row>
    <row r="26" spans="1:5" x14ac:dyDescent="0.25">
      <c r="A26" t="s">
        <v>19</v>
      </c>
      <c r="B26" s="9">
        <f>FV(B5+B6+B7,B11,-B2*(1-B15),)</f>
        <v>896924.44129067892</v>
      </c>
    </row>
    <row r="27" spans="1:5" x14ac:dyDescent="0.25">
      <c r="A27" t="s">
        <v>12</v>
      </c>
      <c r="B27" s="9">
        <f>PMT(B5+B6+B7,B12,-B26)-B7*B26*B16-(B5+B6)*B26*B17</f>
        <v>58346.222064533948</v>
      </c>
    </row>
    <row r="28" spans="1:5" ht="15.75" thickBot="1" x14ac:dyDescent="0.3">
      <c r="B28" s="1"/>
    </row>
    <row r="29" spans="1:5" ht="21.75" thickBot="1" x14ac:dyDescent="0.4">
      <c r="A29" t="s">
        <v>16</v>
      </c>
      <c r="B29" s="8">
        <f>+B23-B27</f>
        <v>7779.4962752711799</v>
      </c>
      <c r="E29" s="10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Nelson</dc:creator>
  <cp:lastModifiedBy>Steve Nelson</cp:lastModifiedBy>
  <dcterms:created xsi:type="dcterms:W3CDTF">2016-08-18T16:17:38Z</dcterms:created>
  <dcterms:modified xsi:type="dcterms:W3CDTF">2016-08-22T22:32:48Z</dcterms:modified>
</cp:coreProperties>
</file>