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98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D11" i="1" s="1"/>
  <c r="C10" i="1"/>
  <c r="D10" i="1" s="1"/>
  <c r="F10" i="1" s="1"/>
  <c r="G10" i="1" s="1"/>
  <c r="C9" i="1"/>
  <c r="D9" i="1" s="1"/>
  <c r="E10" i="1"/>
  <c r="E11" i="1" s="1"/>
  <c r="E9" i="1"/>
  <c r="F11" i="1" l="1"/>
  <c r="G11" i="1" s="1"/>
  <c r="F9" i="1"/>
  <c r="G9" i="1" s="1"/>
</calcChain>
</file>

<file path=xl/sharedStrings.xml><?xml version="1.0" encoding="utf-8"?>
<sst xmlns="http://schemas.openxmlformats.org/spreadsheetml/2006/main" count="23" uniqueCount="22">
  <si>
    <t xml:space="preserve"> Years of contrbutions and compounding</t>
  </si>
  <si>
    <t xml:space="preserve"> Real (inflation-adjusted) return</t>
  </si>
  <si>
    <t xml:space="preserve"> Safe withdrawal rate estimate</t>
  </si>
  <si>
    <t>Retirement Planning Approach</t>
  </si>
  <si>
    <t>Contribution</t>
  </si>
  <si>
    <t xml:space="preserve"> Individual Retirement Account</t>
  </si>
  <si>
    <t xml:space="preserve"> 401(k) Plan with $1500 match</t>
  </si>
  <si>
    <t xml:space="preserve"> Simple-IRA with $1500 match</t>
  </si>
  <si>
    <t>Future</t>
  </si>
  <si>
    <t>Annual</t>
  </si>
  <si>
    <t>Balance</t>
  </si>
  <si>
    <t>Retirement</t>
  </si>
  <si>
    <t>Income</t>
  </si>
  <si>
    <t xml:space="preserve"> Employer match (in dollars)</t>
  </si>
  <si>
    <t>Example</t>
  </si>
  <si>
    <t>SS Benefit</t>
  </si>
  <si>
    <t>Total</t>
  </si>
  <si>
    <t>Replaces</t>
  </si>
  <si>
    <t>75% of</t>
  </si>
  <si>
    <t xml:space="preserve">Copyright 2013 by Stephen L. Nelson and </t>
  </si>
  <si>
    <t>Evergreensmallbusiness.com blog.</t>
  </si>
  <si>
    <r>
      <t>Calculation Inputs (</t>
    </r>
    <r>
      <rPr>
        <i/>
        <sz val="11"/>
        <color theme="1"/>
        <rFont val="Calibri"/>
        <family val="2"/>
        <scheme val="minor"/>
      </rPr>
      <t xml:space="preserve">you can change the </t>
    </r>
    <r>
      <rPr>
        <i/>
        <sz val="11"/>
        <color rgb="FF00B050"/>
        <rFont val="Calibri"/>
        <family val="2"/>
        <scheme val="minor"/>
      </rPr>
      <t>numbers showing in green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</si>
</sst>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2"/>
    <xf numFmtId="0" fontId="4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vergreensmallbusin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11" sqref="A1:G11"/>
    </sheetView>
  </sheetViews>
  <sheetFormatPr defaultRowHeight="14.4" x14ac:dyDescent="0.3"/>
  <cols>
    <col min="1" max="1" width="34.44140625" bestFit="1" customWidth="1"/>
    <col min="2" max="2" width="11.21875" bestFit="1" customWidth="1"/>
    <col min="3" max="4" width="13.6640625" bestFit="1" customWidth="1"/>
    <col min="5" max="6" width="11.109375" bestFit="1" customWidth="1"/>
    <col min="7" max="7" width="12.109375" bestFit="1" customWidth="1"/>
  </cols>
  <sheetData>
    <row r="1" spans="1:7" x14ac:dyDescent="0.3">
      <c r="A1" t="s">
        <v>21</v>
      </c>
    </row>
    <row r="2" spans="1:7" x14ac:dyDescent="0.3">
      <c r="A2" t="s">
        <v>0</v>
      </c>
      <c r="B2" s="5">
        <v>35</v>
      </c>
    </row>
    <row r="3" spans="1:7" x14ac:dyDescent="0.3">
      <c r="A3" t="s">
        <v>1</v>
      </c>
      <c r="B3" s="5">
        <v>0.05</v>
      </c>
    </row>
    <row r="4" spans="1:7" x14ac:dyDescent="0.3">
      <c r="A4" t="s">
        <v>2</v>
      </c>
      <c r="B4" s="5">
        <v>0.04</v>
      </c>
    </row>
    <row r="5" spans="1:7" x14ac:dyDescent="0.3">
      <c r="A5" t="s">
        <v>13</v>
      </c>
      <c r="B5" s="5">
        <v>1500</v>
      </c>
    </row>
    <row r="7" spans="1:7" x14ac:dyDescent="0.3">
      <c r="B7" s="3" t="s">
        <v>9</v>
      </c>
      <c r="C7" s="3" t="s">
        <v>8</v>
      </c>
      <c r="D7" s="3" t="s">
        <v>11</v>
      </c>
      <c r="E7" s="3" t="s">
        <v>14</v>
      </c>
      <c r="F7" s="3" t="s">
        <v>16</v>
      </c>
      <c r="G7" s="3" t="s">
        <v>17</v>
      </c>
    </row>
    <row r="8" spans="1:7" x14ac:dyDescent="0.3">
      <c r="A8" t="s">
        <v>3</v>
      </c>
      <c r="B8" s="3" t="s">
        <v>4</v>
      </c>
      <c r="C8" s="3" t="s">
        <v>10</v>
      </c>
      <c r="D8" s="3" t="s">
        <v>12</v>
      </c>
      <c r="E8" s="3" t="s">
        <v>15</v>
      </c>
      <c r="F8" s="3" t="s">
        <v>12</v>
      </c>
      <c r="G8" s="3" t="s">
        <v>18</v>
      </c>
    </row>
    <row r="9" spans="1:7" x14ac:dyDescent="0.3">
      <c r="A9" t="s">
        <v>5</v>
      </c>
      <c r="B9" s="5">
        <v>5000</v>
      </c>
      <c r="C9" s="1">
        <f>ROUND(FV($B$3,$B$2,-B9),-3)</f>
        <v>452000</v>
      </c>
      <c r="D9" s="2">
        <f>ROUND($B$4*C9,-3)</f>
        <v>18000</v>
      </c>
      <c r="E9" s="2">
        <f>ROUND((0.9*767+0.32*3856)*12,-3)</f>
        <v>23000</v>
      </c>
      <c r="F9" s="2">
        <f>+D9+E9</f>
        <v>41000</v>
      </c>
      <c r="G9" s="2">
        <f>ROUND(+F9/0.75,-3)</f>
        <v>55000</v>
      </c>
    </row>
    <row r="10" spans="1:7" x14ac:dyDescent="0.3">
      <c r="A10" t="s">
        <v>7</v>
      </c>
      <c r="B10" s="5">
        <v>12000</v>
      </c>
      <c r="C10" s="1">
        <f>ROUND(FV($B$3,$B$2,-B10-B5),-3)</f>
        <v>1219000</v>
      </c>
      <c r="D10" s="2">
        <f>ROUND($B$4*C10,-3)</f>
        <v>49000</v>
      </c>
      <c r="E10" s="2">
        <f>ROUND((0.9*767+0.32*3856+0.15*4000)*12,-3)</f>
        <v>30000</v>
      </c>
      <c r="F10" s="2">
        <f t="shared" ref="F10:F11" si="0">+D10+E10</f>
        <v>79000</v>
      </c>
      <c r="G10" s="2">
        <f t="shared" ref="G10:G11" si="1">ROUND(+F10/0.75,-3)</f>
        <v>105000</v>
      </c>
    </row>
    <row r="11" spans="1:7" x14ac:dyDescent="0.3">
      <c r="A11" t="s">
        <v>6</v>
      </c>
      <c r="B11" s="5">
        <v>17500</v>
      </c>
      <c r="C11" s="1">
        <f>ROUND(FV($B$3,$B$2,-B11-B5),-3)</f>
        <v>1716000</v>
      </c>
      <c r="D11" s="2">
        <f>ROUND($B$4*C11,-3)</f>
        <v>69000</v>
      </c>
      <c r="E11" s="2">
        <f>+E10</f>
        <v>30000</v>
      </c>
      <c r="F11" s="2">
        <f t="shared" si="0"/>
        <v>99000</v>
      </c>
      <c r="G11" s="2">
        <f t="shared" si="1"/>
        <v>132000</v>
      </c>
    </row>
    <row r="14" spans="1:7" x14ac:dyDescent="0.3">
      <c r="A14" t="s">
        <v>19</v>
      </c>
      <c r="B14" s="4" t="s">
        <v>20</v>
      </c>
    </row>
  </sheetData>
  <hyperlinks>
    <hyperlink ref="B14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2013-11-13T17:39:02Z</dcterms:created>
  <dcterms:modified xsi:type="dcterms:W3CDTF">2013-11-14T00:11:14Z</dcterms:modified>
</cp:coreProperties>
</file>