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0" i="1" l="1"/>
  <c r="C40" i="1" l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E38" i="1"/>
  <c r="C39" i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F38" i="1"/>
  <c r="B39" i="1" s="1"/>
  <c r="F39" i="1" l="1"/>
  <c r="B40" i="1" s="1"/>
  <c r="E39" i="1"/>
  <c r="C65" i="1"/>
  <c r="C66" i="1" s="1"/>
  <c r="C67" i="1" s="1"/>
  <c r="C19" i="1"/>
  <c r="C22" i="1" s="1"/>
  <c r="C28" i="1" s="1"/>
  <c r="B19" i="1"/>
  <c r="B22" i="1" s="1"/>
  <c r="B28" i="1" s="1"/>
  <c r="E40" i="1" l="1"/>
  <c r="F40" i="1"/>
  <c r="B41" i="1" s="1"/>
  <c r="C9" i="1"/>
  <c r="B9" i="1"/>
  <c r="C26" i="1" l="1"/>
  <c r="C30" i="1" s="1"/>
  <c r="C32" i="1" s="1"/>
  <c r="C24" i="1"/>
  <c r="E41" i="1"/>
  <c r="F41" i="1"/>
  <c r="B42" i="1" s="1"/>
  <c r="B24" i="1"/>
  <c r="B26" i="1"/>
  <c r="F42" i="1" l="1"/>
  <c r="B43" i="1" s="1"/>
  <c r="E42" i="1"/>
  <c r="B30" i="1"/>
  <c r="B32" i="1" s="1"/>
  <c r="E43" i="1" l="1"/>
  <c r="F43" i="1"/>
  <c r="B44" i="1" s="1"/>
  <c r="E44" i="1" l="1"/>
  <c r="F44" i="1"/>
  <c r="B45" i="1" s="1"/>
  <c r="E45" i="1" l="1"/>
  <c r="F45" i="1"/>
  <c r="B46" i="1" s="1"/>
  <c r="F46" i="1" l="1"/>
  <c r="B47" i="1" s="1"/>
  <c r="E46" i="1"/>
  <c r="E47" i="1" l="1"/>
  <c r="F47" i="1"/>
  <c r="B48" i="1" s="1"/>
  <c r="E48" i="1" l="1"/>
  <c r="F48" i="1"/>
  <c r="B49" i="1" s="1"/>
  <c r="E49" i="1" l="1"/>
  <c r="F49" i="1"/>
  <c r="B50" i="1" s="1"/>
  <c r="F50" i="1" l="1"/>
  <c r="B51" i="1" s="1"/>
  <c r="E50" i="1"/>
  <c r="E51" i="1" l="1"/>
  <c r="F51" i="1"/>
  <c r="B52" i="1" s="1"/>
  <c r="E52" i="1" l="1"/>
  <c r="F52" i="1"/>
  <c r="B53" i="1" s="1"/>
  <c r="F53" i="1" l="1"/>
  <c r="B54" i="1" s="1"/>
  <c r="E53" i="1"/>
  <c r="E54" i="1" l="1"/>
  <c r="F54" i="1"/>
  <c r="B55" i="1" s="1"/>
  <c r="F55" i="1" l="1"/>
  <c r="B56" i="1" s="1"/>
  <c r="E55" i="1"/>
  <c r="E56" i="1" l="1"/>
  <c r="F56" i="1"/>
  <c r="B57" i="1" s="1"/>
  <c r="F57" i="1" l="1"/>
  <c r="B58" i="1" s="1"/>
  <c r="E57" i="1"/>
  <c r="E58" i="1" l="1"/>
  <c r="F58" i="1"/>
  <c r="B59" i="1" s="1"/>
  <c r="F59" i="1" l="1"/>
  <c r="B60" i="1" s="1"/>
  <c r="E59" i="1"/>
  <c r="F60" i="1" l="1"/>
  <c r="B61" i="1" s="1"/>
  <c r="E60" i="1"/>
  <c r="F61" i="1" l="1"/>
  <c r="B62" i="1" s="1"/>
  <c r="E61" i="1"/>
  <c r="E62" i="1" l="1"/>
  <c r="F62" i="1"/>
  <c r="B63" i="1" s="1"/>
  <c r="E63" i="1" l="1"/>
  <c r="F63" i="1"/>
  <c r="B64" i="1" s="1"/>
  <c r="E64" i="1" l="1"/>
  <c r="F64" i="1"/>
  <c r="B65" i="1" s="1"/>
  <c r="E65" i="1" l="1"/>
  <c r="F65" i="1"/>
  <c r="B66" i="1" s="1"/>
  <c r="E66" i="1" l="1"/>
  <c r="F66" i="1"/>
  <c r="B67" i="1" s="1"/>
  <c r="E67" i="1" l="1"/>
  <c r="F67" i="1"/>
  <c r="B69" i="1" s="1"/>
  <c r="B70" i="1" s="1"/>
</calcChain>
</file>

<file path=xl/sharedStrings.xml><?xml version="1.0" encoding="utf-8"?>
<sst xmlns="http://schemas.openxmlformats.org/spreadsheetml/2006/main" count="34" uniqueCount="26">
  <si>
    <t>Chapter 1 Calculations</t>
  </si>
  <si>
    <t>Future Value of a regular IRA or 401(k) contribution</t>
  </si>
  <si>
    <t>Payment</t>
  </si>
  <si>
    <t>Years</t>
  </si>
  <si>
    <t>Future Value</t>
  </si>
  <si>
    <t>Chapter 5 Calculations</t>
  </si>
  <si>
    <t>Gross return</t>
  </si>
  <si>
    <t>Average expense</t>
  </si>
  <si>
    <t>Net return of low cost target fund</t>
  </si>
  <si>
    <t>Net return of average cost target fund</t>
  </si>
  <si>
    <t>4% draw on low cost target fund</t>
  </si>
  <si>
    <t>4% draw on average cost target fund</t>
  </si>
  <si>
    <t>Shortfall in savings</t>
  </si>
  <si>
    <t>Shortfall in income</t>
  </si>
  <si>
    <t>Percentage income lost</t>
  </si>
  <si>
    <t>Chapter 7 Calculations</t>
  </si>
  <si>
    <t>Year</t>
  </si>
  <si>
    <t>Contribution</t>
  </si>
  <si>
    <t>Return %</t>
  </si>
  <si>
    <t>Act Rtn</t>
  </si>
  <si>
    <t>Beg. Bal.</t>
  </si>
  <si>
    <t>End. Bal.</t>
  </si>
  <si>
    <t>Portfolio average return</t>
  </si>
  <si>
    <t>Rounded portfolio average</t>
  </si>
  <si>
    <t xml:space="preserve">Chapter 9 </t>
  </si>
  <si>
    <t>Future Value of a short-run regular IRA or 401(k)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</si>
</sst>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8" fontId="0" fillId="0" borderId="0" xfId="0" applyNumberFormat="1"/>
    <xf numFmtId="9" fontId="0" fillId="0" borderId="0" xfId="1" applyFont="1"/>
    <xf numFmtId="0" fontId="2" fillId="0" borderId="0" xfId="0" applyFont="1"/>
    <xf numFmtId="164" fontId="0" fillId="0" borderId="0" xfId="2" applyNumberFormat="1" applyFont="1"/>
    <xf numFmtId="165" fontId="0" fillId="0" borderId="0" xfId="3" applyNumberFormat="1" applyFont="1"/>
    <xf numFmtId="10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right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B77" sqref="B77"/>
    </sheetView>
  </sheetViews>
  <sheetFormatPr defaultRowHeight="15" x14ac:dyDescent="0.25"/>
  <cols>
    <col min="1" max="1" width="33" customWidth="1"/>
    <col min="2" max="2" width="11.85546875" bestFit="1" customWidth="1"/>
    <col min="3" max="3" width="12.140625" bestFit="1" customWidth="1"/>
    <col min="4" max="4" width="10.5703125" bestFit="1" customWidth="1"/>
    <col min="5" max="5" width="9.42578125" bestFit="1" customWidth="1"/>
    <col min="6" max="6" width="9.7109375" bestFit="1" customWidth="1"/>
    <col min="7" max="7" width="11.140625" bestFit="1" customWidth="1"/>
  </cols>
  <sheetData>
    <row r="1" spans="1:7" ht="18.75" x14ac:dyDescent="0.3">
      <c r="A1" s="3" t="s">
        <v>0</v>
      </c>
    </row>
    <row r="3" spans="1:7" x14ac:dyDescent="0.25">
      <c r="A3" t="s">
        <v>1</v>
      </c>
    </row>
    <row r="5" spans="1:7" x14ac:dyDescent="0.25">
      <c r="A5" t="s">
        <v>2</v>
      </c>
      <c r="B5">
        <v>5500</v>
      </c>
      <c r="C5">
        <v>5500</v>
      </c>
    </row>
    <row r="6" spans="1:7" x14ac:dyDescent="0.25">
      <c r="A6" t="s">
        <v>8</v>
      </c>
      <c r="B6">
        <v>0.05</v>
      </c>
      <c r="C6">
        <v>0.05</v>
      </c>
    </row>
    <row r="7" spans="1:7" x14ac:dyDescent="0.25">
      <c r="A7" t="s">
        <v>3</v>
      </c>
      <c r="B7">
        <v>30</v>
      </c>
      <c r="C7">
        <v>35</v>
      </c>
    </row>
    <row r="9" spans="1:7" x14ac:dyDescent="0.25">
      <c r="A9" t="s">
        <v>4</v>
      </c>
      <c r="B9" s="1">
        <f>FV(B6,B7,-B5)</f>
        <v>365413.66126657289</v>
      </c>
      <c r="C9" s="1">
        <f>FV(C6,C7,-C5)</f>
        <v>496761.69043514761</v>
      </c>
    </row>
    <row r="12" spans="1:7" ht="18.75" x14ac:dyDescent="0.3">
      <c r="A12" s="3" t="s">
        <v>5</v>
      </c>
    </row>
    <row r="13" spans="1:7" x14ac:dyDescent="0.25">
      <c r="G13" s="1"/>
    </row>
    <row r="14" spans="1:7" x14ac:dyDescent="0.25">
      <c r="A14" t="s">
        <v>1</v>
      </c>
    </row>
    <row r="16" spans="1:7" x14ac:dyDescent="0.25">
      <c r="A16" t="s">
        <v>2</v>
      </c>
      <c r="B16">
        <v>5500</v>
      </c>
      <c r="C16">
        <v>5500</v>
      </c>
    </row>
    <row r="17" spans="1:7" x14ac:dyDescent="0.25">
      <c r="A17" t="s">
        <v>6</v>
      </c>
      <c r="B17">
        <v>5.16E-2</v>
      </c>
      <c r="C17">
        <v>5.16E-2</v>
      </c>
    </row>
    <row r="18" spans="1:7" x14ac:dyDescent="0.25">
      <c r="A18" t="s">
        <v>7</v>
      </c>
      <c r="B18">
        <v>1.6000000000000001E-3</v>
      </c>
      <c r="C18">
        <v>8.0000000000000002E-3</v>
      </c>
    </row>
    <row r="19" spans="1:7" x14ac:dyDescent="0.25">
      <c r="A19" t="s">
        <v>9</v>
      </c>
      <c r="B19">
        <f>B17-B18</f>
        <v>0.05</v>
      </c>
      <c r="C19">
        <f>C17-C18</f>
        <v>4.36E-2</v>
      </c>
    </row>
    <row r="20" spans="1:7" x14ac:dyDescent="0.25">
      <c r="A20" t="s">
        <v>3</v>
      </c>
      <c r="B20">
        <v>30</v>
      </c>
      <c r="C20">
        <v>35</v>
      </c>
    </row>
    <row r="22" spans="1:7" x14ac:dyDescent="0.25">
      <c r="A22" t="s">
        <v>4</v>
      </c>
      <c r="B22" s="1">
        <f>FV(B19,B20,-B16)</f>
        <v>365413.66126657289</v>
      </c>
      <c r="C22" s="1">
        <f>FV(C19,C20,-C16)</f>
        <v>435636.30446038145</v>
      </c>
      <c r="G22">
        <v>19870.467617405906</v>
      </c>
    </row>
    <row r="24" spans="1:7" x14ac:dyDescent="0.25">
      <c r="A24" t="s">
        <v>12</v>
      </c>
      <c r="B24" s="1">
        <f>B9-B22</f>
        <v>0</v>
      </c>
      <c r="C24" s="1">
        <f>C9-C22</f>
        <v>61125.385974766163</v>
      </c>
    </row>
    <row r="26" spans="1:7" x14ac:dyDescent="0.25">
      <c r="A26" t="s">
        <v>10</v>
      </c>
      <c r="B26" s="1">
        <f>0.04*B9</f>
        <v>14616.546450662916</v>
      </c>
      <c r="C26" s="1">
        <f>0.04*C9</f>
        <v>19870.467617405906</v>
      </c>
      <c r="F26" s="1"/>
    </row>
    <row r="28" spans="1:7" x14ac:dyDescent="0.25">
      <c r="A28" t="s">
        <v>11</v>
      </c>
      <c r="B28" s="1">
        <f>(0.04-0.0065)*B22</f>
        <v>12241.357652430193</v>
      </c>
      <c r="C28" s="1">
        <f>(0.04-0.0065)*C22</f>
        <v>14593.816199422779</v>
      </c>
    </row>
    <row r="30" spans="1:7" x14ac:dyDescent="0.25">
      <c r="A30" t="s">
        <v>13</v>
      </c>
      <c r="B30" s="1">
        <f>B26-B28</f>
        <v>2375.1887982327225</v>
      </c>
      <c r="C30" s="1">
        <f>C26-C28</f>
        <v>5276.6514179831265</v>
      </c>
    </row>
    <row r="32" spans="1:7" x14ac:dyDescent="0.25">
      <c r="A32" t="s">
        <v>14</v>
      </c>
      <c r="B32" s="2">
        <f>+B30/B26</f>
        <v>0.16249999999999992</v>
      </c>
      <c r="C32" s="2">
        <f>+C30/C26</f>
        <v>0.26555245299617136</v>
      </c>
    </row>
    <row r="35" spans="1:6" ht="18.75" x14ac:dyDescent="0.3">
      <c r="A35" s="3" t="s">
        <v>15</v>
      </c>
    </row>
    <row r="37" spans="1:6" x14ac:dyDescent="0.25">
      <c r="A37" s="8" t="s">
        <v>16</v>
      </c>
      <c r="B37" t="s">
        <v>20</v>
      </c>
      <c r="C37" t="s">
        <v>17</v>
      </c>
      <c r="D37" t="s">
        <v>18</v>
      </c>
      <c r="E37" t="s">
        <v>19</v>
      </c>
      <c r="F37" t="s">
        <v>21</v>
      </c>
    </row>
    <row r="38" spans="1:6" x14ac:dyDescent="0.25">
      <c r="A38">
        <v>1</v>
      </c>
      <c r="B38" s="5">
        <v>0</v>
      </c>
      <c r="C38" s="5">
        <v>5500</v>
      </c>
      <c r="D38" s="6">
        <v>0.03</v>
      </c>
      <c r="E38" s="5">
        <f>+D38*B38</f>
        <v>0</v>
      </c>
      <c r="F38" s="5">
        <f>B38+C38+D38*B38</f>
        <v>5500</v>
      </c>
    </row>
    <row r="39" spans="1:6" x14ac:dyDescent="0.25">
      <c r="A39">
        <f>+A38+1</f>
        <v>2</v>
      </c>
      <c r="B39" s="4">
        <f>+F38</f>
        <v>5500</v>
      </c>
      <c r="C39" s="4">
        <f>+C38</f>
        <v>5500</v>
      </c>
      <c r="D39" s="6">
        <v>0.03</v>
      </c>
      <c r="E39" s="4">
        <f>+D39*B39</f>
        <v>165</v>
      </c>
      <c r="F39" s="4">
        <f>B39+C39+D39*B39</f>
        <v>11165</v>
      </c>
    </row>
    <row r="40" spans="1:6" x14ac:dyDescent="0.25">
      <c r="A40">
        <f>+A39+1</f>
        <v>3</v>
      </c>
      <c r="B40" s="4">
        <f t="shared" ref="B40:B47" si="0">+F39</f>
        <v>11165</v>
      </c>
      <c r="C40" s="4">
        <f t="shared" ref="C40:C47" si="1">+C39</f>
        <v>5500</v>
      </c>
      <c r="D40" s="6">
        <v>0.03</v>
      </c>
      <c r="E40" s="4">
        <f t="shared" ref="E40:E47" si="2">+D40*B40</f>
        <v>334.95</v>
      </c>
      <c r="F40" s="4">
        <f t="shared" ref="F40:F47" si="3">B40+C40+D40*B40</f>
        <v>16999.95</v>
      </c>
    </row>
    <row r="41" spans="1:6" x14ac:dyDescent="0.25">
      <c r="A41">
        <f t="shared" ref="A41:A47" si="4">+A40+1</f>
        <v>4</v>
      </c>
      <c r="B41" s="4">
        <f t="shared" si="0"/>
        <v>16999.95</v>
      </c>
      <c r="C41" s="4">
        <f t="shared" si="1"/>
        <v>5500</v>
      </c>
      <c r="D41" s="6">
        <v>0.03</v>
      </c>
      <c r="E41" s="4">
        <f t="shared" si="2"/>
        <v>509.99849999999998</v>
      </c>
      <c r="F41" s="4">
        <f t="shared" si="3"/>
        <v>23009.948500000002</v>
      </c>
    </row>
    <row r="42" spans="1:6" x14ac:dyDescent="0.25">
      <c r="A42">
        <f t="shared" si="4"/>
        <v>5</v>
      </c>
      <c r="B42" s="4">
        <f t="shared" si="0"/>
        <v>23009.948500000002</v>
      </c>
      <c r="C42" s="4">
        <f t="shared" si="1"/>
        <v>5500</v>
      </c>
      <c r="D42" s="6">
        <v>0.03</v>
      </c>
      <c r="E42" s="4">
        <f t="shared" si="2"/>
        <v>690.29845499999999</v>
      </c>
      <c r="F42" s="4">
        <f t="shared" si="3"/>
        <v>29200.246955000002</v>
      </c>
    </row>
    <row r="43" spans="1:6" x14ac:dyDescent="0.25">
      <c r="A43">
        <f t="shared" si="4"/>
        <v>6</v>
      </c>
      <c r="B43" s="4">
        <f t="shared" si="0"/>
        <v>29200.246955000002</v>
      </c>
      <c r="C43" s="4">
        <f t="shared" si="1"/>
        <v>5500</v>
      </c>
      <c r="D43" s="6">
        <v>0.03</v>
      </c>
      <c r="E43" s="4">
        <f t="shared" si="2"/>
        <v>876.00740865</v>
      </c>
      <c r="F43" s="4">
        <f t="shared" si="3"/>
        <v>35576.254363650005</v>
      </c>
    </row>
    <row r="44" spans="1:6" x14ac:dyDescent="0.25">
      <c r="A44">
        <f t="shared" si="4"/>
        <v>7</v>
      </c>
      <c r="B44" s="4">
        <f t="shared" si="0"/>
        <v>35576.254363650005</v>
      </c>
      <c r="C44" s="4">
        <f t="shared" si="1"/>
        <v>5500</v>
      </c>
      <c r="D44" s="6">
        <v>0.03</v>
      </c>
      <c r="E44" s="4">
        <f t="shared" si="2"/>
        <v>1067.2876309095002</v>
      </c>
      <c r="F44" s="4">
        <f t="shared" si="3"/>
        <v>42143.541994559506</v>
      </c>
    </row>
    <row r="45" spans="1:6" x14ac:dyDescent="0.25">
      <c r="A45">
        <f t="shared" si="4"/>
        <v>8</v>
      </c>
      <c r="B45" s="4">
        <f t="shared" si="0"/>
        <v>42143.541994559506</v>
      </c>
      <c r="C45" s="4">
        <f t="shared" si="1"/>
        <v>5500</v>
      </c>
      <c r="D45" s="6">
        <v>0.03</v>
      </c>
      <c r="E45" s="4">
        <f t="shared" si="2"/>
        <v>1264.3062598367851</v>
      </c>
      <c r="F45" s="4">
        <f t="shared" si="3"/>
        <v>48907.848254396289</v>
      </c>
    </row>
    <row r="46" spans="1:6" x14ac:dyDescent="0.25">
      <c r="A46">
        <f t="shared" si="4"/>
        <v>9</v>
      </c>
      <c r="B46" s="4">
        <f t="shared" si="0"/>
        <v>48907.848254396289</v>
      </c>
      <c r="C46" s="4">
        <f t="shared" si="1"/>
        <v>5500</v>
      </c>
      <c r="D46" s="6">
        <v>0.03</v>
      </c>
      <c r="E46" s="4">
        <f t="shared" si="2"/>
        <v>1467.2354476318885</v>
      </c>
      <c r="F46" s="4">
        <f t="shared" si="3"/>
        <v>55875.083702028176</v>
      </c>
    </row>
    <row r="47" spans="1:6" x14ac:dyDescent="0.25">
      <c r="A47">
        <f t="shared" si="4"/>
        <v>10</v>
      </c>
      <c r="B47" s="4">
        <f t="shared" si="0"/>
        <v>55875.083702028176</v>
      </c>
      <c r="C47" s="4">
        <f t="shared" si="1"/>
        <v>5500</v>
      </c>
      <c r="D47" s="6">
        <v>0.03</v>
      </c>
      <c r="E47" s="4">
        <f t="shared" si="2"/>
        <v>1676.2525110608451</v>
      </c>
      <c r="F47" s="4">
        <f t="shared" si="3"/>
        <v>63051.336213089024</v>
      </c>
    </row>
    <row r="48" spans="1:6" x14ac:dyDescent="0.25">
      <c r="A48">
        <f t="shared" ref="A48:A63" si="5">+A47+1</f>
        <v>11</v>
      </c>
      <c r="B48" s="4">
        <f t="shared" ref="B48:B63" si="6">+F47</f>
        <v>63051.336213089024</v>
      </c>
      <c r="C48" s="4">
        <f t="shared" ref="C48:C63" si="7">+C47</f>
        <v>5500</v>
      </c>
      <c r="D48" s="6">
        <v>5.2499999999999998E-2</v>
      </c>
      <c r="E48" s="4">
        <f t="shared" ref="E48:E63" si="8">+D48*B48</f>
        <v>3310.1951511871735</v>
      </c>
      <c r="F48" s="4">
        <f t="shared" ref="F48:F63" si="9">B48+C48+D48*B48</f>
        <v>71861.531364276205</v>
      </c>
    </row>
    <row r="49" spans="1:6" x14ac:dyDescent="0.25">
      <c r="A49">
        <f t="shared" si="5"/>
        <v>12</v>
      </c>
      <c r="B49" s="4">
        <f t="shared" si="6"/>
        <v>71861.531364276205</v>
      </c>
      <c r="C49" s="4">
        <f t="shared" si="7"/>
        <v>5500</v>
      </c>
      <c r="D49" s="6">
        <v>5.2499999999999998E-2</v>
      </c>
      <c r="E49" s="4">
        <f t="shared" si="8"/>
        <v>3772.7303966245008</v>
      </c>
      <c r="F49" s="4">
        <f t="shared" si="9"/>
        <v>81134.261760900699</v>
      </c>
    </row>
    <row r="50" spans="1:6" x14ac:dyDescent="0.25">
      <c r="A50">
        <f t="shared" si="5"/>
        <v>13</v>
      </c>
      <c r="B50" s="4">
        <f t="shared" si="6"/>
        <v>81134.261760900699</v>
      </c>
      <c r="C50" s="4">
        <f t="shared" si="7"/>
        <v>5500</v>
      </c>
      <c r="D50" s="6">
        <v>5.2499999999999998E-2</v>
      </c>
      <c r="E50" s="4">
        <f t="shared" si="8"/>
        <v>4259.5487424472867</v>
      </c>
      <c r="F50" s="4">
        <f t="shared" si="9"/>
        <v>90893.810503347981</v>
      </c>
    </row>
    <row r="51" spans="1:6" x14ac:dyDescent="0.25">
      <c r="A51">
        <f t="shared" si="5"/>
        <v>14</v>
      </c>
      <c r="B51" s="4">
        <f t="shared" si="6"/>
        <v>90893.810503347981</v>
      </c>
      <c r="C51" s="4">
        <f t="shared" si="7"/>
        <v>5500</v>
      </c>
      <c r="D51" s="6">
        <v>5.2499999999999998E-2</v>
      </c>
      <c r="E51" s="4">
        <f t="shared" si="8"/>
        <v>4771.9250514257692</v>
      </c>
      <c r="F51" s="4">
        <f t="shared" si="9"/>
        <v>101165.73555477375</v>
      </c>
    </row>
    <row r="52" spans="1:6" x14ac:dyDescent="0.25">
      <c r="A52">
        <f t="shared" si="5"/>
        <v>15</v>
      </c>
      <c r="B52" s="4">
        <f t="shared" si="6"/>
        <v>101165.73555477375</v>
      </c>
      <c r="C52" s="4">
        <f t="shared" si="7"/>
        <v>5500</v>
      </c>
      <c r="D52" s="6">
        <v>5.2499999999999998E-2</v>
      </c>
      <c r="E52" s="4">
        <f t="shared" si="8"/>
        <v>5311.2011166256216</v>
      </c>
      <c r="F52" s="4">
        <f t="shared" si="9"/>
        <v>111976.93667139938</v>
      </c>
    </row>
    <row r="53" spans="1:6" x14ac:dyDescent="0.25">
      <c r="A53">
        <f t="shared" si="5"/>
        <v>16</v>
      </c>
      <c r="B53" s="4">
        <f t="shared" si="6"/>
        <v>111976.93667139938</v>
      </c>
      <c r="C53" s="4">
        <f t="shared" si="7"/>
        <v>5500</v>
      </c>
      <c r="D53" s="6">
        <v>5.2499999999999998E-2</v>
      </c>
      <c r="E53" s="4">
        <f t="shared" si="8"/>
        <v>5878.7891752484675</v>
      </c>
      <c r="F53" s="4">
        <f t="shared" si="9"/>
        <v>123355.72584664785</v>
      </c>
    </row>
    <row r="54" spans="1:6" x14ac:dyDescent="0.25">
      <c r="A54">
        <f t="shared" si="5"/>
        <v>17</v>
      </c>
      <c r="B54" s="4">
        <f t="shared" si="6"/>
        <v>123355.72584664785</v>
      </c>
      <c r="C54" s="4">
        <f t="shared" si="7"/>
        <v>5500</v>
      </c>
      <c r="D54" s="6">
        <v>5.2499999999999998E-2</v>
      </c>
      <c r="E54" s="4">
        <f t="shared" si="8"/>
        <v>6476.175606949012</v>
      </c>
      <c r="F54" s="4">
        <f t="shared" si="9"/>
        <v>135331.90145359686</v>
      </c>
    </row>
    <row r="55" spans="1:6" x14ac:dyDescent="0.25">
      <c r="A55">
        <f t="shared" si="5"/>
        <v>18</v>
      </c>
      <c r="B55" s="4">
        <f t="shared" si="6"/>
        <v>135331.90145359686</v>
      </c>
      <c r="C55" s="4">
        <f t="shared" si="7"/>
        <v>5500</v>
      </c>
      <c r="D55" s="6">
        <v>5.2499999999999998E-2</v>
      </c>
      <c r="E55" s="4">
        <f t="shared" si="8"/>
        <v>7104.9248263138352</v>
      </c>
      <c r="F55" s="4">
        <f t="shared" si="9"/>
        <v>147936.82627991069</v>
      </c>
    </row>
    <row r="56" spans="1:6" x14ac:dyDescent="0.25">
      <c r="A56">
        <f t="shared" si="5"/>
        <v>19</v>
      </c>
      <c r="B56" s="4">
        <f t="shared" si="6"/>
        <v>147936.82627991069</v>
      </c>
      <c r="C56" s="4">
        <f t="shared" si="7"/>
        <v>5500</v>
      </c>
      <c r="D56" s="6">
        <v>5.2499999999999998E-2</v>
      </c>
      <c r="E56" s="4">
        <f t="shared" si="8"/>
        <v>7766.6833796953106</v>
      </c>
      <c r="F56" s="4">
        <f t="shared" si="9"/>
        <v>161203.509659606</v>
      </c>
    </row>
    <row r="57" spans="1:6" x14ac:dyDescent="0.25">
      <c r="A57">
        <f t="shared" si="5"/>
        <v>20</v>
      </c>
      <c r="B57" s="4">
        <f t="shared" si="6"/>
        <v>161203.509659606</v>
      </c>
      <c r="C57" s="4">
        <f t="shared" si="7"/>
        <v>5500</v>
      </c>
      <c r="D57" s="6">
        <v>5.2499999999999998E-2</v>
      </c>
      <c r="E57" s="4">
        <f t="shared" si="8"/>
        <v>8463.1842571293146</v>
      </c>
      <c r="F57" s="4">
        <f t="shared" si="9"/>
        <v>175166.69391673533</v>
      </c>
    </row>
    <row r="58" spans="1:6" x14ac:dyDescent="0.25">
      <c r="A58">
        <f t="shared" si="5"/>
        <v>21</v>
      </c>
      <c r="B58" s="4">
        <f t="shared" si="6"/>
        <v>175166.69391673533</v>
      </c>
      <c r="C58" s="4">
        <f t="shared" si="7"/>
        <v>5500</v>
      </c>
      <c r="D58" s="6">
        <v>5.2499999999999998E-2</v>
      </c>
      <c r="E58" s="4">
        <f t="shared" si="8"/>
        <v>9196.2514306286048</v>
      </c>
      <c r="F58" s="4">
        <f t="shared" si="9"/>
        <v>189862.94534736394</v>
      </c>
    </row>
    <row r="59" spans="1:6" x14ac:dyDescent="0.25">
      <c r="A59">
        <f t="shared" si="5"/>
        <v>22</v>
      </c>
      <c r="B59" s="4">
        <f t="shared" si="6"/>
        <v>189862.94534736394</v>
      </c>
      <c r="C59" s="4">
        <f t="shared" si="7"/>
        <v>5500</v>
      </c>
      <c r="D59" s="6">
        <v>5.2499999999999998E-2</v>
      </c>
      <c r="E59" s="4">
        <f t="shared" si="8"/>
        <v>9967.8046307366076</v>
      </c>
      <c r="F59" s="4">
        <f t="shared" si="9"/>
        <v>205330.74997810056</v>
      </c>
    </row>
    <row r="60" spans="1:6" x14ac:dyDescent="0.25">
      <c r="A60">
        <f t="shared" si="5"/>
        <v>23</v>
      </c>
      <c r="B60" s="4">
        <f t="shared" si="6"/>
        <v>205330.74997810056</v>
      </c>
      <c r="C60" s="4">
        <f t="shared" si="7"/>
        <v>5500</v>
      </c>
      <c r="D60" s="6">
        <v>5.2499999999999998E-2</v>
      </c>
      <c r="E60" s="4">
        <f t="shared" si="8"/>
        <v>10779.86437385028</v>
      </c>
      <c r="F60" s="4">
        <f t="shared" si="9"/>
        <v>221610.61435195085</v>
      </c>
    </row>
    <row r="61" spans="1:6" x14ac:dyDescent="0.25">
      <c r="A61">
        <f t="shared" si="5"/>
        <v>24</v>
      </c>
      <c r="B61" s="4">
        <f t="shared" si="6"/>
        <v>221610.61435195085</v>
      </c>
      <c r="C61" s="4">
        <f t="shared" si="7"/>
        <v>5500</v>
      </c>
      <c r="D61" s="6">
        <v>5.2499999999999998E-2</v>
      </c>
      <c r="E61" s="4">
        <f t="shared" si="8"/>
        <v>11634.557253477418</v>
      </c>
      <c r="F61" s="4">
        <f t="shared" si="9"/>
        <v>238745.17160542827</v>
      </c>
    </row>
    <row r="62" spans="1:6" x14ac:dyDescent="0.25">
      <c r="A62">
        <f t="shared" si="5"/>
        <v>25</v>
      </c>
      <c r="B62" s="4">
        <f t="shared" si="6"/>
        <v>238745.17160542827</v>
      </c>
      <c r="C62" s="4">
        <f t="shared" si="7"/>
        <v>5500</v>
      </c>
      <c r="D62" s="6">
        <v>5.2499999999999998E-2</v>
      </c>
      <c r="E62" s="4">
        <f t="shared" si="8"/>
        <v>12534.121509284983</v>
      </c>
      <c r="F62" s="4">
        <f t="shared" si="9"/>
        <v>256779.29311471325</v>
      </c>
    </row>
    <row r="63" spans="1:6" x14ac:dyDescent="0.25">
      <c r="A63">
        <f t="shared" si="5"/>
        <v>26</v>
      </c>
      <c r="B63" s="4">
        <f t="shared" si="6"/>
        <v>256779.29311471325</v>
      </c>
      <c r="C63" s="4">
        <f t="shared" si="7"/>
        <v>5500</v>
      </c>
      <c r="D63" s="6">
        <v>5.2499999999999998E-2</v>
      </c>
      <c r="E63" s="4">
        <f t="shared" si="8"/>
        <v>13480.912888522445</v>
      </c>
      <c r="F63" s="4">
        <f t="shared" si="9"/>
        <v>275760.20600323571</v>
      </c>
    </row>
    <row r="64" spans="1:6" x14ac:dyDescent="0.25">
      <c r="A64">
        <f t="shared" ref="A64:A67" si="10">+A63+1</f>
        <v>27</v>
      </c>
      <c r="B64" s="4">
        <f t="shared" ref="B64:B67" si="11">+F63</f>
        <v>275760.20600323571</v>
      </c>
      <c r="C64" s="4">
        <f t="shared" ref="C64:C67" si="12">+C63</f>
        <v>5500</v>
      </c>
      <c r="D64" s="6">
        <v>5.2499999999999998E-2</v>
      </c>
      <c r="E64" s="4">
        <f t="shared" ref="E64:E67" si="13">+D64*B64</f>
        <v>14477.410815169875</v>
      </c>
      <c r="F64" s="4">
        <f t="shared" ref="F64:F67" si="14">B64+C64+D64*B64</f>
        <v>295737.61681840557</v>
      </c>
    </row>
    <row r="65" spans="1:6" x14ac:dyDescent="0.25">
      <c r="A65">
        <f t="shared" si="10"/>
        <v>28</v>
      </c>
      <c r="B65" s="4">
        <f t="shared" si="11"/>
        <v>295737.61681840557</v>
      </c>
      <c r="C65" s="4">
        <f t="shared" si="12"/>
        <v>5500</v>
      </c>
      <c r="D65" s="6">
        <v>5.2499999999999998E-2</v>
      </c>
      <c r="E65" s="4">
        <f t="shared" si="13"/>
        <v>15526.224882966291</v>
      </c>
      <c r="F65" s="4">
        <f t="shared" si="14"/>
        <v>316763.84170137189</v>
      </c>
    </row>
    <row r="66" spans="1:6" x14ac:dyDescent="0.25">
      <c r="A66">
        <f t="shared" si="10"/>
        <v>29</v>
      </c>
      <c r="B66" s="4">
        <f t="shared" si="11"/>
        <v>316763.84170137189</v>
      </c>
      <c r="C66" s="4">
        <f t="shared" si="12"/>
        <v>5500</v>
      </c>
      <c r="D66" s="6">
        <v>5.2499999999999998E-2</v>
      </c>
      <c r="E66" s="4">
        <f t="shared" si="13"/>
        <v>16630.101689322022</v>
      </c>
      <c r="F66" s="4">
        <f t="shared" si="14"/>
        <v>338893.94339069392</v>
      </c>
    </row>
    <row r="67" spans="1:6" x14ac:dyDescent="0.25">
      <c r="A67">
        <f t="shared" si="10"/>
        <v>30</v>
      </c>
      <c r="B67" s="4">
        <f t="shared" si="11"/>
        <v>338893.94339069392</v>
      </c>
      <c r="C67" s="4">
        <f t="shared" si="12"/>
        <v>5500</v>
      </c>
      <c r="D67" s="6">
        <v>5.2499999999999998E-2</v>
      </c>
      <c r="E67" s="4">
        <f t="shared" si="13"/>
        <v>17791.93202801143</v>
      </c>
      <c r="F67" s="4">
        <f t="shared" si="14"/>
        <v>362185.87541870534</v>
      </c>
    </row>
    <row r="69" spans="1:6" x14ac:dyDescent="0.25">
      <c r="A69" t="s">
        <v>22</v>
      </c>
      <c r="B69" s="7">
        <f>RATE(A67,C67,0,-F67,0.05)</f>
        <v>4.6806056519103169E-2</v>
      </c>
    </row>
    <row r="70" spans="1:6" x14ac:dyDescent="0.25">
      <c r="A70" t="s">
        <v>23</v>
      </c>
      <c r="B70" s="7">
        <f>ROUND(B69,2)</f>
        <v>0.05</v>
      </c>
    </row>
    <row r="73" spans="1:6" ht="18.75" x14ac:dyDescent="0.3">
      <c r="A73" s="3" t="s">
        <v>24</v>
      </c>
    </row>
    <row r="74" spans="1:6" x14ac:dyDescent="0.25">
      <c r="A74" t="s">
        <v>25</v>
      </c>
    </row>
    <row r="76" spans="1:6" x14ac:dyDescent="0.25">
      <c r="A76" t="s">
        <v>2</v>
      </c>
      <c r="B76">
        <v>6500</v>
      </c>
    </row>
    <row r="77" spans="1:6" x14ac:dyDescent="0.25">
      <c r="A77" t="s">
        <v>8</v>
      </c>
      <c r="B77">
        <v>0.05</v>
      </c>
    </row>
    <row r="78" spans="1:6" x14ac:dyDescent="0.25">
      <c r="A78" t="s">
        <v>3</v>
      </c>
      <c r="B78">
        <v>20</v>
      </c>
    </row>
    <row r="80" spans="1:6" x14ac:dyDescent="0.25">
      <c r="A80" t="s">
        <v>4</v>
      </c>
      <c r="B80" s="1">
        <f>FV(B77,B78,-B76)</f>
        <v>214928.70166877468</v>
      </c>
      <c r="C80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Nelson</dc:creator>
  <cp:lastModifiedBy>Steve Nelson</cp:lastModifiedBy>
  <dcterms:created xsi:type="dcterms:W3CDTF">2016-06-21T16:46:32Z</dcterms:created>
  <dcterms:modified xsi:type="dcterms:W3CDTF">2016-07-06T14:27:21Z</dcterms:modified>
</cp:coreProperties>
</file>